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1314bbe0d4a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c1468e2b0c90462a"/>
    <x:sheet xmlns:r="http://schemas.openxmlformats.org/officeDocument/2006/relationships" name="Definitions" sheetId="2" r:id="R4a296132b5bc4b95"/>
    <x:sheet xmlns:r="http://schemas.openxmlformats.org/officeDocument/2006/relationships" name="Sources" sheetId="3" r:id="R351deea95d4645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"/>
    <x:numFmt numFmtId="201" formatCode="0%"/>
    <x:numFmt numFmtId="202" formatCode="0.00x"/>
    <x:numFmt numFmtId="203" formatCode="0.0"/>
  </x:numFmts>
  <x:fonts count="5">
    <x:font>
      <x:sz val="11"/>
      <x:name val="Carlito"/>
    </x:font>
    <x:font>
      <x:b/>
      <x:sz val="16"/>
      <x:color rgb="FFFFFFFF"/>
      <x:name val="Carlito"/>
    </x:font>
    <x:font>
      <x:sz val="11"/>
      <x:color rgb="FF475569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8FAFC"/>
      </x:patternFill>
    </x:fill>
    <x:fill>
      <x:patternFill patternType="solid">
        <x:fgColor rgb="FF0F172A"/>
      </x:patternFill>
    </x:fill>
    <x:fill>
      <x:patternFill patternType="solid">
        <x:fgColor rgb="FFFEF3C7"/>
      </x:patternFill>
    </x:fill>
    <x:fill>
      <x:patternFill patternType="solid">
        <x:fgColor rgb="FFDCFCE7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200" fontId="4" fillId="6" borderId="0" xfId="0" applyNumberFormat="1" applyFont="1" applyFill="1" applyBorder="1"/>
    <x:xf numFmtId="200" fontId="4" fillId="6" borderId="1" xfId="0" applyNumberFormat="1" applyFont="1" applyFill="1" applyBorder="1"/>
    <x:xf numFmtId="202" fontId="4" fillId="6" borderId="0" xfId="0" applyNumberFormat="1" applyFont="1" applyFill="1" applyBorder="1"/>
    <x:xf numFmtId="202" fontId="4" fillId="6" borderId="1" xfId="0" applyNumberFormat="1" applyFont="1" applyFill="1" applyBorder="1"/>
    <x:xf numFmtId="203" fontId="4" fillId="6" borderId="0" xfId="0" applyNumberFormat="1" applyFont="1" applyFill="1" applyBorder="1"/>
    <x:xf numFmtId="203" fontId="4" fillId="6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32aa176cc84d9f" /><Relationship Type="http://schemas.openxmlformats.org/officeDocument/2006/relationships/theme" Target="/xl/theme/theme1.xml" Id="Rbb6d17033f734a1e" /><Relationship Type="http://schemas.openxmlformats.org/officeDocument/2006/relationships/sharedStrings" Target="/xl/sharedStrings.xml" Id="R89874d4c9b804351" /><Relationship Type="http://schemas.openxmlformats.org/officeDocument/2006/relationships/worksheet" Target="/xl/worksheets/sheet1.xml" Id="Rc1468e2b0c90462a" /><Relationship Type="http://schemas.openxmlformats.org/officeDocument/2006/relationships/worksheet" Target="/xl/worksheets/sheet2.xml" Id="R4a296132b5bc4b95" /><Relationship Type="http://schemas.openxmlformats.org/officeDocument/2006/relationships/worksheet" Target="/xl/worksheets/sheet3.xml" Id="R351deea95d4645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4" max="4" width="14" hidden="0" customWidth="1"/>
    <x:col min="5" max="5" width="16" hidden="0" customWidth="1"/>
    <x:col min="3" max="3" width="20" hidden="0" customWidth="1"/>
    <x:col min="6" max="6" width="12" hidden="0" customWidth="1"/>
  </x:cols>
  <x:sheetData>
    <x:row r="1" ht="28" customHeight="1">
      <x:c r="A1" s="4" t="str">
        <x:v>CAC, LTV, ROAS &amp; Payback Calculator</x:v>
      </x:c>
      <x:c r="B1" s="4"/>
      <x:c r="C1" s="4"/>
      <x:c r="D1" s="4"/>
      <x:c r="E1" s="4"/>
      <x:c r="F1" s="4"/>
    </x:row>
    <x:row r="2" ht="30" customHeight="1">
      <x:c r="A2" s="12" t="str">
        <x:v>Enter yellow cells. Green cells calculate acquisition efficiency, customer value and cash recovery automatically.</x:v>
      </x:c>
      <x:c r="B2" s="12"/>
      <x:c r="C2" s="12"/>
      <x:c r="D2" s="12"/>
      <x:c r="E2" s="12"/>
      <x:c r="F2" s="12"/>
    </x:row>
    <x:row r="4">
      <x:c r="A4" s="17" t="str">
        <x:v>Input</x:v>
      </x:c>
      <x:c r="B4" s="17" t="str">
        <x:v>Value</x:v>
      </x:c>
      <x:c r="D4" s="17" t="str">
        <x:v>Metric</x:v>
      </x:c>
      <x:c r="E4" s="17" t="str">
        <x:v>Calculated Value</x:v>
      </x:c>
    </x:row>
    <x:row r="5">
      <x:c r="A5" t="str">
        <x:v>Sales Costs</x:v>
      </x:c>
      <x:c r="B5" s="22" t="n">
        <x:v>20000</x:v>
      </x:c>
      <x:c r="D5" t="str">
        <x:v>CAC</x:v>
      </x:c>
      <x:c r="E5" s="32" t="n">
        <x:f>(B5+B6)/B7</x:f>
        <x:v>500</x:v>
      </x:c>
    </x:row>
    <x:row r="6">
      <x:c r="A6" t="str">
        <x:v>Marketing Costs</x:v>
      </x:c>
      <x:c r="B6" s="22" t="n">
        <x:v>30000</x:v>
      </x:c>
      <x:c r="D6" t="str">
        <x:v>ROAS</x:v>
      </x:c>
      <x:c r="E6" s="34" t="n">
        <x:f>B9/B8</x:f>
        <x:v>4</x:v>
      </x:c>
    </x:row>
    <x:row r="7">
      <x:c r="A7" t="str">
        <x:v>New Customers</x:v>
      </x:c>
      <x:c r="B7" s="22" t="n">
        <x:v>100</x:v>
      </x:c>
      <x:c r="D7" t="str">
        <x:v>Revenue LTV</x:v>
      </x:c>
      <x:c r="E7" s="32" t="n">
        <x:f>B10*B11*B12</x:f>
        <x:v>1200</x:v>
      </x:c>
    </x:row>
    <x:row r="8">
      <x:c r="A8" t="str">
        <x:v>Ad Spend</x:v>
      </x:c>
      <x:c r="B8" s="22" t="n">
        <x:v>25000</x:v>
      </x:c>
      <x:c r="D8" t="str">
        <x:v>Gross-Margin LTV</x:v>
      </x:c>
      <x:c r="E8" s="32" t="n">
        <x:f>E7*B13</x:f>
        <x:v>900</x:v>
      </x:c>
    </x:row>
    <x:row r="9">
      <x:c r="A9" t="str">
        <x:v>Attributed Conversion Value</x:v>
      </x:c>
      <x:c r="B9" s="24" t="n">
        <x:v>100000</x:v>
      </x:c>
      <x:c r="D9" t="str">
        <x:v>LTV:CAC</x:v>
      </x:c>
      <x:c r="E9" s="34" t="n">
        <x:f>E8/E5</x:f>
        <x:v>1.8</x:v>
      </x:c>
    </x:row>
    <x:row r="10">
      <x:c r="A10" t="str">
        <x:v>Average Order Value / Monthly Revenue per Customer</x:v>
      </x:c>
      <x:c r="B10" s="22" t="n">
        <x:v>120</x:v>
      </x:c>
      <x:c r="D10" t="str">
        <x:v>Monthly Gross Profit per Customer</x:v>
      </x:c>
      <x:c r="E10" s="32" t="n">
        <x:f>B14*B15</x:f>
        <x:v>90</x:v>
      </x:c>
    </x:row>
    <x:row r="11">
      <x:c r="A11" t="str">
        <x:v>Purchase Frequency per Year</x:v>
      </x:c>
      <x:c r="B11" s="22" t="n">
        <x:v>4</x:v>
      </x:c>
      <x:c r="D11" t="str">
        <x:v>CAC Payback (Months)</x:v>
      </x:c>
      <x:c r="E11" s="36" t="n">
        <x:f>E5/E10</x:f>
        <x:v>5.555555555555555</x:v>
      </x:c>
    </x:row>
    <x:row r="12">
      <x:c r="A12" t="str">
        <x:v>Average Customer Lifespan (Years)</x:v>
      </x:c>
      <x:c r="B12" s="22" t="n">
        <x:v>2.5</x:v>
      </x:c>
      <x:c r="D12" t="str">
        <x:v>Break-even ROAS (Approx.)</x:v>
      </x:c>
      <x:c r="E12" s="34" t="n">
        <x:f>1/B13</x:f>
        <x:v>1.3333333333333333</x:v>
      </x:c>
    </x:row>
    <x:row r="13">
      <x:c r="A13" t="str">
        <x:v>Gross Margin %</x:v>
      </x:c>
      <x:c r="B13" s="26" t="n">
        <x:v>0.75</x:v>
      </x:c>
    </x:row>
    <x:row r="14">
      <x:c r="A14" t="str">
        <x:v>Monthly Revenue per Customer</x:v>
      </x:c>
      <x:c r="B14" s="22" t="n">
        <x:v>120</x:v>
      </x:c>
    </x:row>
    <x:row r="15">
      <x:c r="A15" t="str">
        <x:v>Monthly Gross Margin %</x:v>
      </x:c>
      <x:c r="B15" s="26" t="n">
        <x:v>0.75</x:v>
      </x:c>
    </x:row>
    <x:row r="18">
      <x:c r="A18" s="17" t="str">
        <x:v>Scenario</x:v>
      </x:c>
      <x:c r="B18" s="17" t="str">
        <x:v>CAC</x:v>
      </x:c>
      <x:c r="C18" s="17" t="str">
        <x:v>Gross-Margin LTV</x:v>
      </x:c>
      <x:c r="D18" s="17" t="str">
        <x:v>LTV:CAC</x:v>
      </x:c>
      <x:c r="E18" s="17" t="str">
        <x:v>Payback Months</x:v>
      </x:c>
      <x:c r="F18" s="17" t="str">
        <x:v>ROAS</x:v>
      </x:c>
    </x:row>
    <x:row r="19">
      <x:c r="A19" t="str">
        <x:v>Base</x:v>
      </x:c>
      <x:c r="B19" s="38" t="n">
        <x:f>$E$5</x:f>
        <x:v>500</x:v>
      </x:c>
      <x:c r="C19" s="38" t="n">
        <x:f>$E$8</x:f>
        <x:v>900</x:v>
      </x:c>
      <x:c r="D19" s="40" t="n">
        <x:f>$E$9</x:f>
        <x:v>1.8</x:v>
      </x:c>
      <x:c r="E19" s="42" t="n">
        <x:f>$E$11</x:f>
        <x:v>5.555555555555555</x:v>
      </x:c>
      <x:c r="F19" s="40" t="n">
        <x:f>$E$6</x:f>
        <x:v>4</x:v>
      </x:c>
    </x:row>
    <x:row r="20">
      <x:c r="A20" t="str">
        <x:v>CAC +20%</x:v>
      </x:c>
      <x:c r="B20" s="38" t="n">
        <x:f>$E$5*1.2</x:f>
        <x:v>600</x:v>
      </x:c>
      <x:c r="C20" s="38" t="n">
        <x:f>$E$8</x:f>
        <x:v>900</x:v>
      </x:c>
      <x:c r="D20" s="40" t="n">
        <x:f>C20/B20</x:f>
        <x:v>1.5</x:v>
      </x:c>
      <x:c r="E20" s="42" t="n">
        <x:f>B20/$E$10</x:f>
        <x:v>6.666666666666667</x:v>
      </x:c>
      <x:c r="F20" s="40" t="n">
        <x:f>$E$6</x:f>
        <x:v>4</x:v>
      </x:c>
    </x:row>
    <x:row r="21">
      <x:c r="A21" t="str">
        <x:v>LTV -20%</x:v>
      </x:c>
      <x:c r="B21" s="38" t="n">
        <x:f>$E$5</x:f>
        <x:v>500</x:v>
      </x:c>
      <x:c r="C21" s="38" t="n">
        <x:f>$E$8*0.8</x:f>
        <x:v>720</x:v>
      </x:c>
      <x:c r="D21" s="40" t="n">
        <x:f>C21/B21</x:f>
        <x:v>1.44</x:v>
      </x:c>
      <x:c r="E21" s="42" t="n">
        <x:f>B21/$E$10</x:f>
        <x:v>5.555555555555555</x:v>
      </x:c>
      <x:c r="F21" s="40" t="n">
        <x:f>$E$6</x:f>
        <x:v>4</x:v>
      </x:c>
    </x:row>
    <x:row r="22">
      <x:c r="A22" t="str">
        <x:v>ROAS -20%</x:v>
      </x:c>
      <x:c r="B22" s="38" t="n">
        <x:f>$E$5</x:f>
        <x:v>500</x:v>
      </x:c>
      <x:c r="C22" s="38" t="n">
        <x:f>$E$8</x:f>
        <x:v>900</x:v>
      </x:c>
      <x:c r="D22" s="40" t="n">
        <x:f>C22/B22</x:f>
        <x:v>1.8</x:v>
      </x:c>
      <x:c r="E22" s="42" t="n">
        <x:f>B22/$E$10</x:f>
        <x:v>5.555555555555555</x:v>
      </x:c>
      <x:c r="F22" s="40" t="n">
        <x:f>$E$6*0.8</x:f>
        <x:v>3.2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2" hidden="0" customWidth="1"/>
    <x:col min="3" max="3" width="42" hidden="0" customWidth="1"/>
    <x:col min="4" max="4" width="60" hidden="0" customWidth="1"/>
  </x:cols>
  <x:sheetData>
    <x:row r="1" ht="28" customHeight="1">
      <x:c r="A1" s="4" t="str">
        <x:v>Definitions &amp; Formula Notes</x:v>
      </x:c>
      <x:c r="B1" s="4"/>
      <x:c r="C1" s="4"/>
      <x:c r="D1" s="4"/>
    </x:row>
    <x:row r="2" ht="30" customHeight="1">
      <x:c r="A2" s="12" t="str">
        <x:v>Use these formulas as operating estimates. Adapt the model to your business model and authoritative accounting definitions.</x:v>
      </x:c>
      <x:c r="B2" s="12"/>
      <x:c r="C2" s="12"/>
      <x:c r="D2" s="12"/>
    </x:row>
    <x:row r="4">
      <x:c r="A4" s="17" t="str">
        <x:v>Metric</x:v>
      </x:c>
      <x:c r="B4" s="17" t="str">
        <x:v>Formula</x:v>
      </x:c>
      <x:c r="C4" s="17" t="str">
        <x:v>Interpretation</x:v>
      </x:c>
      <x:c r="D4" s="17" t="str">
        <x:v>Source</x:v>
      </x:c>
    </x:row>
    <x:row r="5">
      <x:c r="A5" s="44" t="str">
        <x:v>CAC</x:v>
      </x:c>
      <x:c r="B5" s="44" t="str">
        <x:v>(Sales Costs + Marketing Costs) / New Customers</x:v>
      </x:c>
      <x:c r="C5" s="44" t="str">
        <x:v>Average fully loaded acquisition cost</x:v>
      </x:c>
      <x:c r="D5" s="44" t="str">
        <x:v>https://www.hubspot.com/startups/sales-and-marketing/calculating-cac-for-startups</x:v>
      </x:c>
    </x:row>
    <x:row r="6">
      <x:c r="A6" s="44" t="str">
        <x:v>ROAS</x:v>
      </x:c>
      <x:c r="B6" s="44" t="str">
        <x:v>Conversion Value / Ad Spend</x:v>
      </x:c>
      <x:c r="C6" s="44" t="str">
        <x:v>Attributed conversion value per dollar of ad spend</x:v>
      </x:c>
      <x:c r="D6" s="44" t="str">
        <x:v>https://support.google.com/google-ads/answer/12851704?hl=en</x:v>
      </x:c>
    </x:row>
    <x:row r="7">
      <x:c r="A7" s="44" t="str">
        <x:v>Revenue LTV</x:v>
      </x:c>
      <x:c r="B7" s="44" t="str">
        <x:v>AOV × Purchase Frequency × Customer Lifespan</x:v>
      </x:c>
      <x:c r="C7" s="44" t="str">
        <x:v>Revenue-based customer value estimate</x:v>
      </x:c>
      <x:c r="D7" s="44" t="str">
        <x:v>https://www.shopify.com/blog/customer-lifetime-value</x:v>
      </x:c>
    </x:row>
    <x:row r="8">
      <x:c r="A8" s="44" t="str">
        <x:v>CAC Payback</x:v>
      </x:c>
      <x:c r="B8" s="44" t="str">
        <x:v>CAC / Monthly Profit per Customer</x:v>
      </x:c>
      <x:c r="C8" s="44" t="str">
        <x:v>Months required to recover acquisition cost</x:v>
      </x:c>
      <x:c r="D8" s="44" t="str">
        <x:v>https://stripe.com/resources/more/what-is-the-cac-payback-period</x:v>
      </x:c>
    </x:row>
    <x:row r="9">
      <x:c r="A9" s="44" t="str">
        <x:v>LTV:CAC</x:v>
      </x:c>
      <x:c r="B9" s="44" t="str">
        <x:v>LTV / CAC</x:v>
      </x:c>
      <x:c r="C9" s="44" t="str">
        <x:v>Long-term customer value relative to acquisition cost</x:v>
      </x:c>
      <x:c r="D9" s="44" t="str">
        <x:v>https://stripe.com/resources/more/cac-in-saas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32" hidden="0" customWidth="1"/>
    <x:col min="3" max="3" width="60" hidden="0" customWidth="1"/>
  </x:cols>
  <x:sheetData>
    <x:row r="1">
      <x:c r="A1" s="17" t="str">
        <x:v>Source</x:v>
      </x:c>
      <x:c r="B1" s="17" t="str">
        <x:v>Use</x:v>
      </x:c>
      <x:c r="C1" s="17" t="str">
        <x:v>URL</x:v>
      </x:c>
    </x:row>
    <x:row r="2">
      <x:c r="A2" s="44" t="str">
        <x:v>HubSpot</x:v>
      </x:c>
      <x:c r="B2" s="44" t="str">
        <x:v>CAC formula</x:v>
      </x:c>
      <x:c r="C2" s="44" t="str">
        <x:v>https://www.hubspot.com/startups/sales-and-marketing/calculating-cac-for-startups</x:v>
      </x:c>
    </x:row>
    <x:row r="3">
      <x:c r="A3" s="44" t="str">
        <x:v>Google Ads</x:v>
      </x:c>
      <x:c r="B3" s="44" t="str">
        <x:v>ROAS definition</x:v>
      </x:c>
      <x:c r="C3" s="44" t="str">
        <x:v>https://support.google.com/google-ads/answer/12851704?hl=en</x:v>
      </x:c>
    </x:row>
    <x:row r="4">
      <x:c r="A4" s="44" t="str">
        <x:v>Shopify</x:v>
      </x:c>
      <x:c r="B4" s="44" t="str">
        <x:v>CLV formula</x:v>
      </x:c>
      <x:c r="C4" s="44" t="str">
        <x:v>https://www.shopify.com/blog/customer-lifetime-value</x:v>
      </x:c>
    </x:row>
    <x:row r="5">
      <x:c r="A5" s="44" t="str">
        <x:v>Stripe</x:v>
      </x:c>
      <x:c r="B5" s="44" t="str">
        <x:v>CAC payback formula</x:v>
      </x:c>
      <x:c r="C5" s="44" t="str">
        <x:v>https://stripe.com/resources/more/what-is-the-cac-payback-period</x:v>
      </x:c>
    </x:row>
  </x:sheetData>
  <x:pageMargins left="0.7" right="0.7" top="0.75" bottom="0.75" header="0.3" footer="0.3"/>
</x:worksheet>
</file>